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firstSheet="1" activeTab="1"/>
  </bookViews>
  <sheets>
    <sheet name="Sohb ADP Budget" sheetId="1" state="hidden" r:id="rId1"/>
    <sheet name="Budget" sheetId="2" r:id="rId2"/>
  </sheets>
  <definedNames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ENCY" hidden="1">"c8960"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Y" hidden="1">"c102"</definedName>
    <definedName name="IQ_CAL_Y_EST" hidden="1">"c6797"</definedName>
    <definedName name="IQ_CAL_Y_EST_CIQ" hidden="1">"c6809"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ATERAL_TYPE" hidden="1">"c8954"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_SBC_ACT_OR_EST_CIQ" hidden="1">"c4841"</definedName>
    <definedName name="IQ_EBIT_SBC_GW_ACT_OR_EST_CIQ" hidden="1">"c4845"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XCL_SBC" hidden="1">"c3081"</definedName>
    <definedName name="IQ_EBITDA_HIGH_EST" hidden="1">"c370"</definedName>
    <definedName name="IQ_EBITDA_HIGH_EST_CIQ" hidden="1">"c3624"</definedName>
    <definedName name="IQ_EBITDA_INT" hidden="1">"c373"</definedName>
    <definedName name="IQ_EBITDA_LOW_EST" hidden="1">"c371"</definedName>
    <definedName name="IQ_EBITDA_LOW_EST_CIQ" hidden="1">"c3625"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NUM_EST" hidden="1">"c374"</definedName>
    <definedName name="IQ_EBITDA_NUM_EST_CIQ" hidden="1">"c3626"</definedName>
    <definedName name="IQ_EBITDA_OVER_TOTAL_IE" hidden="1">"c1371"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_CIQ" hidden="1">"c4875"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CIQ" hidden="1">"c4994"</definedName>
    <definedName name="IQ_EPS_GW_ACT_OR_EST_CIQ" hidden="1">"c5066"</definedName>
    <definedName name="IQ_EPS_GW_EST" hidden="1">"c1737"</definedName>
    <definedName name="IQ_EPS_GW_EST_CIQ" hidden="1">"c4723"</definedName>
    <definedName name="IQ_EPS_GW_HIGH_EST" hidden="1">"c1739"</definedName>
    <definedName name="IQ_EPS_GW_HIGH_EST_CIQ" hidden="1">"c4725"</definedName>
    <definedName name="IQ_EPS_GW_LOW_EST" hidden="1">"c1740"</definedName>
    <definedName name="IQ_EPS_GW_LOW_EST_CIQ" hidden="1">"c4726"</definedName>
    <definedName name="IQ_EPS_GW_MEDIAN_EST" hidden="1">"c1738"</definedName>
    <definedName name="IQ_EPS_GW_MEDIAN_EST_CIQ" hidden="1">"c4724"</definedName>
    <definedName name="IQ_EPS_GW_NUM_EST" hidden="1">"c1741"</definedName>
    <definedName name="IQ_EPS_GW_NUM_EST_CIQ" hidden="1">"c4727"</definedName>
    <definedName name="IQ_EPS_GW_STDDEV_EST" hidden="1">"c1742"</definedName>
    <definedName name="IQ_EPS_GW_STDDEV_EST_CIQ" hidden="1">"c4728"</definedName>
    <definedName name="IQ_EPS_HIGH_EST" hidden="1">"c400"</definedName>
    <definedName name="IQ_EPS_HIGH_EST_CIQ" hidden="1">"c4995"</definedName>
    <definedName name="IQ_EPS_LOW_EST" hidden="1">"c401"</definedName>
    <definedName name="IQ_EPS_LOW_EST_CIQ" hidden="1">"c4996"</definedName>
    <definedName name="IQ_EPS_MEDIAN_EST" hidden="1">"c1661"</definedName>
    <definedName name="IQ_EPS_MEDIAN_EST_CIQ" hidden="1">"c4997"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HIGH_EST" hidden="1">"c2228"</definedName>
    <definedName name="IQ_EPS_NORM_HIGH_EST_CIQ" hidden="1">"c4669"</definedName>
    <definedName name="IQ_EPS_NORM_LOW_EST" hidden="1">"c2229"</definedName>
    <definedName name="IQ_EPS_NORM_LOW_EST_CIQ" hidden="1">"c4670"</definedName>
    <definedName name="IQ_EPS_NORM_MEDIAN_EST" hidden="1">"c2227"</definedName>
    <definedName name="IQ_EPS_NORM_MEDIAN_EST_CIQ" hidden="1">"c4668"</definedName>
    <definedName name="IQ_EPS_NORM_NUM_EST" hidden="1">"c2230"</definedName>
    <definedName name="IQ_EPS_NORM_NUM_EST_CIQ" hidden="1">"c4671"</definedName>
    <definedName name="IQ_EPS_NORM_STDDEV_EST" hidden="1">"c2231"</definedName>
    <definedName name="IQ_EPS_NORM_STDDEV_EST_CIQ" hidden="1">"c4672"</definedName>
    <definedName name="IQ_EPS_NUM_EST" hidden="1">"c402"</definedName>
    <definedName name="IQ_EPS_NUM_EST_CIQ" hidden="1">"c4992"</definedName>
    <definedName name="IQ_EPS_REPORT_ACT_OR_EST_CIQ" hidden="1">"c5067"</definedName>
    <definedName name="IQ_EPS_REPORTED_EST" hidden="1">"c1744"</definedName>
    <definedName name="IQ_EPS_REPORTED_EST_CIQ" hidden="1">"c4730"</definedName>
    <definedName name="IQ_EPS_REPORTED_HIGH_EST" hidden="1">"c1746"</definedName>
    <definedName name="IQ_EPS_REPORTED_HIGH_EST_CIQ" hidden="1">"c4732"</definedName>
    <definedName name="IQ_EPS_REPORTED_LOW_EST" hidden="1">"c1747"</definedName>
    <definedName name="IQ_EPS_REPORTED_LOW_EST_CIQ" hidden="1">"c4733"</definedName>
    <definedName name="IQ_EPS_REPORTED_MEDIAN_EST" hidden="1">"c1745"</definedName>
    <definedName name="IQ_EPS_REPORTED_MEDIAN_EST_CIQ" hidden="1">"c4731"</definedName>
    <definedName name="IQ_EPS_REPORTED_NUM_EST" hidden="1">"c1748"</definedName>
    <definedName name="IQ_EPS_REPORTED_NUM_EST_CIQ" hidden="1">"c4734"</definedName>
    <definedName name="IQ_EPS_REPORTED_STDDEV_EST" hidden="1">"c1749"</definedName>
    <definedName name="IQ_EPS_REPORTED_STDDEV_EST_CIQ" hidden="1">"c4735"</definedName>
    <definedName name="IQ_EPS_SBC_ACT_OR_EST_CIQ" hidden="1">"c4901"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CIQ" hidden="1">"c4729"</definedName>
    <definedName name="IQ_EST_ACT_EPS_NORM" hidden="1">"c2232"</definedName>
    <definedName name="IQ_EST_ACT_EPS_NORM_CIQ" hidden="1">"c4673"</definedName>
    <definedName name="IQ_EST_ACT_EPS_REPORTED" hidden="1">"c1750"</definedName>
    <definedName name="IQ_EST_ACT_EPS_REPORTED_CIQ" hidden="1">"c4736"</definedName>
    <definedName name="IQ_EST_CURRENCY" hidden="1">"c2140"</definedName>
    <definedName name="IQ_EST_CURRENCY_CIQ" hidden="1">"c4769"</definedName>
    <definedName name="IQ_EST_DATE" hidden="1">"c1634"</definedName>
    <definedName name="IQ_EST_DATE_CIQ" hidden="1">"c4770"</definedName>
    <definedName name="IQ_EST_EPS_GROWTH_1YR" hidden="1">"c1636"</definedName>
    <definedName name="IQ_EST_EPS_GROWTH_1YR_CIQ" hidden="1">"c3628"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W_DIFF" hidden="1">"c1891"</definedName>
    <definedName name="IQ_EST_EPS_GW_DIFF_CIQ" hidden="1">"c4761"</definedName>
    <definedName name="IQ_EST_EPS_GW_SURPRISE_PERCENT" hidden="1">"c1892"</definedName>
    <definedName name="IQ_EST_EPS_GW_SURPRISE_PERCENT_CIQ" hidden="1">"c4762"</definedName>
    <definedName name="IQ_EST_EPS_NORM_DIFF" hidden="1">"c2247"</definedName>
    <definedName name="IQ_EST_EPS_NORM_DIFF_CIQ" hidden="1">"c4745"</definedName>
    <definedName name="IQ_EST_EPS_NORM_SURPRISE_PERCENT" hidden="1">"c2248"</definedName>
    <definedName name="IQ_EST_EPS_NORM_SURPRISE_PERCENT_CIQ" hidden="1">"c4746"</definedName>
    <definedName name="IQ_EST_EPS_REPORT_DIFF" hidden="1">"c1893"</definedName>
    <definedName name="IQ_EST_EPS_REPORT_DIFF_CIQ" hidden="1">"c4763"</definedName>
    <definedName name="IQ_EST_EPS_REPORT_SURPRISE_PERCENT" hidden="1">"c1894"</definedName>
    <definedName name="IQ_EST_EPS_REPORT_SURPRISE_PERCENT_CIQ" hidden="1">"c4764"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_CIQ" hidden="1">"c4960"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_CIQ" hidden="1">"c4971"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Y" hidden="1">"c441"</definedName>
    <definedName name="IQ_FISCAL_Y_EST" hidden="1">"c6795"</definedName>
    <definedName name="IQ_FISCAL_Y_EST_CIQ" hidden="1">"c6807"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K" hidden="1">1000</definedName>
    <definedName name="IQ_LATESTQ" hidden="1">500</definedName>
    <definedName name="IQ_LEAD_UNDERWRITER" hidden="1">"c8957"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_CIQ" hidden="1">"c4987"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_CIQ" hidden="1">"c5012"</definedName>
    <definedName name="IQ_NI_SBC_GW_ACT_OR_EST_CIQ" hidden="1">"c5016"</definedName>
    <definedName name="IQ_NI_SFAS" hidden="1">"c795"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ST_RETIRE_EXP" hidden="1">"c1039"</definedName>
    <definedName name="IQ_POSTPAID_CHURN" hidden="1">"c2121"</definedName>
    <definedName name="IQ_POSTPAID_SUBS" hidden="1">"c2118"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_CIQ" hidden="1">"c5045"</definedName>
    <definedName name="IQ_RECURRING_PROFIT_SHARE_ACT_OR_EST_CIQ" hidden="1">"c5046"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_CIQ" hidden="1">"c5059"</definedName>
    <definedName name="IQ_REVENUE_EST" hidden="1">"c1126"</definedName>
    <definedName name="IQ_REVENUE_EST_CIQ" hidden="1">"c3616"</definedName>
    <definedName name="IQ_REVENUE_HIGH_EST" hidden="1">"c1127"</definedName>
    <definedName name="IQ_REVENUE_HIGH_EST_CIQ" hidden="1">"c3618"</definedName>
    <definedName name="IQ_REVENUE_LOW_EST" hidden="1">"c1128"</definedName>
    <definedName name="IQ_REVENUE_LOW_EST_CIQ" hidden="1">"c3619"</definedName>
    <definedName name="IQ_REVENUE_MEDIAN_EST" hidden="1">"c1662"</definedName>
    <definedName name="IQ_REVENUE_MEDIAN_EST_CIQ" hidden="1">"c3617"</definedName>
    <definedName name="IQ_REVENUE_NUM_EST" hidden="1">"c1129"</definedName>
    <definedName name="IQ_REVENUE_NUM_EST_CIQ" hidden="1">"c3620"</definedName>
    <definedName name="IQ_REVISION_DATE_" hidden="1">39791.5019791667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ERVICE_FEE" hidden="1">"c8951"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RUCT_FIN_CLASS" hidden="1">"c8950"</definedName>
    <definedName name="IQ_STRUCT_FIN_SERIES" hidden="1">"c8956"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STDDEV" hidden="1">"c1654"</definedName>
    <definedName name="IQ_TARGET_PRICE_STDDEV_CIQ" hidden="1">"c4662"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ITEM_CIQID" hidden="1">"c8949"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</definedNames>
  <calcPr fullCalcOnLoad="1"/>
</workbook>
</file>

<file path=xl/comments1.xml><?xml version="1.0" encoding="utf-8"?>
<comments xmlns="http://schemas.openxmlformats.org/spreadsheetml/2006/main">
  <authors>
    <author>Munazza</author>
  </authors>
  <commentList>
    <comment ref="C20" authorId="0">
      <text>
        <r>
          <rPr>
            <b/>
            <sz val="8"/>
            <rFont val="Tahoma"/>
            <family val="0"/>
          </rPr>
          <t>Munazza:</t>
        </r>
        <r>
          <rPr>
            <sz val="8"/>
            <rFont val="Tahoma"/>
            <family val="0"/>
          </rPr>
          <t xml:space="preserve">
4 UCs</t>
        </r>
      </text>
    </comment>
  </commentList>
</comments>
</file>

<file path=xl/sharedStrings.xml><?xml version="1.0" encoding="utf-8"?>
<sst xmlns="http://schemas.openxmlformats.org/spreadsheetml/2006/main" count="94" uniqueCount="78">
  <si>
    <t>Project Coordinator</t>
  </si>
  <si>
    <t>Other Direct Cost</t>
  </si>
  <si>
    <t>Management Cost@10%</t>
  </si>
  <si>
    <t>Grand Total</t>
  </si>
  <si>
    <t>Line Items</t>
  </si>
  <si>
    <t xml:space="preserve">Units </t>
  </si>
  <si>
    <t xml:space="preserve">Time </t>
  </si>
  <si>
    <t>Unit Cost</t>
  </si>
  <si>
    <t>NGO Share</t>
  </si>
  <si>
    <t>II</t>
  </si>
  <si>
    <t>I</t>
  </si>
  <si>
    <t>V</t>
  </si>
  <si>
    <t>Total</t>
  </si>
  <si>
    <t>Supprot Staff</t>
  </si>
  <si>
    <t>Sub Total</t>
  </si>
  <si>
    <t>Bank Charges</t>
  </si>
  <si>
    <t>Core Staff Cost</t>
  </si>
  <si>
    <t>Program Cost</t>
  </si>
  <si>
    <t xml:space="preserve">Isntrectors </t>
  </si>
  <si>
    <t xml:space="preserve">Admin/Finance </t>
  </si>
  <si>
    <t>ADP Share</t>
  </si>
  <si>
    <t>Adday for Design Shoes</t>
  </si>
  <si>
    <t>Adday for Design Dopatta</t>
  </si>
  <si>
    <t>Adday for Design Shirts</t>
  </si>
  <si>
    <t xml:space="preserve">Material for Sattara </t>
  </si>
  <si>
    <t>Material forCalf</t>
  </si>
  <si>
    <t>Material for Galu</t>
  </si>
  <si>
    <t>Dopatta</t>
  </si>
  <si>
    <t>Shirts</t>
  </si>
  <si>
    <t>Shoes</t>
  </si>
  <si>
    <t>Jacket</t>
  </si>
  <si>
    <t>Caps</t>
  </si>
  <si>
    <t>Lungga</t>
  </si>
  <si>
    <t>Furnitours/Fixture</t>
  </si>
  <si>
    <t>Office Furnishing</t>
  </si>
  <si>
    <t>Distribution Certificates</t>
  </si>
  <si>
    <t>Exposures Visits</t>
  </si>
  <si>
    <t>Rent Center</t>
  </si>
  <si>
    <t>Rent for out back Karachi for Gooods</t>
  </si>
  <si>
    <t xml:space="preserve">1st QTR BUDGET Dec. to March. 2009 </t>
  </si>
  <si>
    <t>Name of organization:Sohb Welfare Society</t>
  </si>
  <si>
    <t xml:space="preserve">Opening ceremony </t>
  </si>
  <si>
    <t>Unit</t>
  </si>
  <si>
    <t>Total Cost</t>
  </si>
  <si>
    <t>subtotal</t>
  </si>
  <si>
    <t>Total - PKR</t>
  </si>
  <si>
    <t xml:space="preserve"> </t>
  </si>
  <si>
    <t>Before, we were paying rent, now this seems to have been eliminated?</t>
  </si>
  <si>
    <t>What is this? Is this simply marketing?</t>
  </si>
  <si>
    <t xml:space="preserve">What is this? </t>
  </si>
  <si>
    <t>Equipment Purchases</t>
  </si>
  <si>
    <t>#</t>
  </si>
  <si>
    <t>Project Staff Salary</t>
  </si>
  <si>
    <t>Teachers Salary</t>
  </si>
  <si>
    <t>Construction of Thatched Shelter for School</t>
  </si>
  <si>
    <t>Funiture and fixture for School</t>
  </si>
  <si>
    <t>Teaching School Material</t>
  </si>
  <si>
    <t>Books and Copies for students</t>
  </si>
  <si>
    <t>Hut covering thatch sheets (Pakha) (3) (20x15)</t>
  </si>
  <si>
    <t>Main wood in shelter center (Vari) (19 feet)</t>
  </si>
  <si>
    <t>Plastic Sheets to make shelter water resistant (28x16)</t>
  </si>
  <si>
    <t>Wood strips for roof (Patiyoon) (9 feet)</t>
  </si>
  <si>
    <t>Squire Patiyoon  (3x2.5)</t>
  </si>
  <si>
    <t>Bunting (Jhandoriyon) (15 Feet)</t>
  </si>
  <si>
    <t>Hanging decorations (Jafri Larhiyon) (3 feet)</t>
  </si>
  <si>
    <t>Nails (10 Kgs)</t>
  </si>
  <si>
    <t>Parchh  (6x3)</t>
  </si>
  <si>
    <t>Wooden Door</t>
  </si>
  <si>
    <t>Wooden Windows</t>
  </si>
  <si>
    <t>Transportation by road</t>
  </si>
  <si>
    <t>Transportation by boat</t>
  </si>
  <si>
    <t>Total Labor and Carpenter cost</t>
  </si>
  <si>
    <t>Kharo Chan School Construction Budget</t>
  </si>
  <si>
    <t>Notes:</t>
  </si>
  <si>
    <t>- Project Staff Salary refers to person hired by AHD to oversee the operations of the school.  Salary is Rs. 8,000/mo, however to keep overhead costs low, ADP will only cover Rs. 5,520</t>
  </si>
  <si>
    <t>Overall Project Budget (incl. construction)</t>
  </si>
  <si>
    <t>Project and School Staff</t>
  </si>
  <si>
    <t>School Establishment Costs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</si>
</sst>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3" fontId="3" fillId="0" borderId="6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/>
    </xf>
    <xf numFmtId="3" fontId="2" fillId="3" borderId="1" xfId="0" applyNumberFormat="1" applyFont="1" applyFill="1" applyBorder="1" applyAlignment="1">
      <alignment horizontal="right" vertical="center"/>
    </xf>
    <xf numFmtId="3" fontId="2" fillId="3" borderId="9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3" fontId="2" fillId="0" borderId="9" xfId="0" applyNumberFormat="1" applyFont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3" fontId="2" fillId="2" borderId="1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/>
    </xf>
    <xf numFmtId="0" fontId="3" fillId="4" borderId="1" xfId="0" applyFont="1" applyFill="1" applyBorder="1" applyAlignment="1">
      <alignment/>
    </xf>
    <xf numFmtId="3" fontId="3" fillId="4" borderId="1" xfId="0" applyNumberFormat="1" applyFont="1" applyFill="1" applyBorder="1" applyAlignment="1">
      <alignment horizontal="right" vertical="center"/>
    </xf>
    <xf numFmtId="3" fontId="3" fillId="4" borderId="9" xfId="0" applyNumberFormat="1" applyFont="1" applyFill="1" applyBorder="1" applyAlignment="1">
      <alignment horizontal="right" vertical="center"/>
    </xf>
    <xf numFmtId="3" fontId="2" fillId="5" borderId="15" xfId="0" applyNumberFormat="1" applyFont="1" applyFill="1" applyBorder="1" applyAlignment="1">
      <alignment horizontal="right" vertical="center" wrapText="1"/>
    </xf>
    <xf numFmtId="3" fontId="2" fillId="6" borderId="1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164" fontId="10" fillId="0" borderId="0" xfId="15" applyNumberFormat="1" applyFont="1" applyAlignment="1">
      <alignment/>
    </xf>
    <xf numFmtId="0" fontId="11" fillId="0" borderId="0" xfId="0" applyFont="1" applyAlignment="1">
      <alignment horizontal="left" indent="1"/>
    </xf>
    <xf numFmtId="164" fontId="11" fillId="0" borderId="0" xfId="15" applyNumberFormat="1" applyFont="1" applyAlignment="1">
      <alignment/>
    </xf>
    <xf numFmtId="164" fontId="12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164" fontId="11" fillId="0" borderId="0" xfId="15" applyNumberFormat="1" applyFont="1" applyFill="1" applyAlignment="1">
      <alignment/>
    </xf>
    <xf numFmtId="164" fontId="12" fillId="0" borderId="0" xfId="15" applyNumberFormat="1" applyFont="1" applyFill="1" applyAlignment="1">
      <alignment/>
    </xf>
    <xf numFmtId="164" fontId="0" fillId="0" borderId="0" xfId="15" applyNumberFormat="1" applyFont="1" applyFill="1" applyAlignment="1">
      <alignment/>
    </xf>
    <xf numFmtId="164" fontId="13" fillId="0" borderId="0" xfId="15" applyNumberFormat="1" applyFont="1" applyAlignment="1">
      <alignment/>
    </xf>
    <xf numFmtId="0" fontId="10" fillId="0" borderId="0" xfId="0" applyFont="1" applyAlignment="1">
      <alignment/>
    </xf>
    <xf numFmtId="164" fontId="13" fillId="0" borderId="0" xfId="15" applyNumberFormat="1" applyFont="1" applyFill="1" applyAlignment="1">
      <alignment/>
    </xf>
    <xf numFmtId="0" fontId="1" fillId="5" borderId="8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right" vertical="center"/>
    </xf>
    <xf numFmtId="3" fontId="3" fillId="5" borderId="9" xfId="0" applyNumberFormat="1" applyFont="1" applyFill="1" applyBorder="1" applyAlignment="1">
      <alignment horizontal="right" vertical="center"/>
    </xf>
    <xf numFmtId="0" fontId="1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/>
    </xf>
    <xf numFmtId="0" fontId="0" fillId="0" borderId="0" xfId="0" applyAlignment="1">
      <alignment horizontal="left"/>
    </xf>
    <xf numFmtId="0" fontId="1" fillId="7" borderId="0" xfId="0" applyFont="1" applyFill="1" applyAlignment="1">
      <alignment/>
    </xf>
    <xf numFmtId="164" fontId="14" fillId="7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 quotePrefix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40.00390625" style="0" customWidth="1"/>
    <col min="5" max="5" width="9.140625" style="33" customWidth="1"/>
    <col min="6" max="6" width="11.421875" style="33" bestFit="1" customWidth="1"/>
    <col min="7" max="7" width="10.421875" style="33" customWidth="1"/>
    <col min="8" max="8" width="18.7109375" style="33" customWidth="1"/>
  </cols>
  <sheetData>
    <row r="1" ht="12.75">
      <c r="A1" s="54"/>
    </row>
    <row r="2" spans="1:8" ht="23.25">
      <c r="A2" s="66" t="s">
        <v>40</v>
      </c>
      <c r="B2" s="66"/>
      <c r="C2" s="66"/>
      <c r="D2" s="66"/>
      <c r="E2" s="66"/>
      <c r="F2" s="66"/>
      <c r="G2" s="66"/>
      <c r="H2" s="66"/>
    </row>
    <row r="3" spans="1:8" ht="23.25">
      <c r="A3" s="67" t="s">
        <v>39</v>
      </c>
      <c r="B3" s="67"/>
      <c r="C3" s="67"/>
      <c r="D3" s="67"/>
      <c r="E3" s="67"/>
      <c r="F3" s="67"/>
      <c r="G3" s="67"/>
      <c r="H3" s="67"/>
    </row>
    <row r="4" spans="1:8" ht="23.25">
      <c r="A4" s="7"/>
      <c r="B4" s="7"/>
      <c r="C4" s="7"/>
      <c r="D4" s="7"/>
      <c r="E4" s="8"/>
      <c r="F4" s="8"/>
      <c r="G4" s="8"/>
      <c r="H4" s="8"/>
    </row>
    <row r="5" spans="5:8" ht="13.5" thickBot="1">
      <c r="E5" s="9"/>
      <c r="F5" s="9"/>
      <c r="G5" s="9"/>
      <c r="H5" s="9"/>
    </row>
    <row r="6" spans="1:8" ht="32.25" thickBot="1">
      <c r="A6" s="10"/>
      <c r="B6" s="11" t="s">
        <v>4</v>
      </c>
      <c r="C6" s="11" t="s">
        <v>5</v>
      </c>
      <c r="D6" s="11" t="s">
        <v>6</v>
      </c>
      <c r="E6" s="12" t="s">
        <v>7</v>
      </c>
      <c r="F6" s="35" t="s">
        <v>12</v>
      </c>
      <c r="G6" s="12" t="s">
        <v>8</v>
      </c>
      <c r="H6" s="13" t="s">
        <v>20</v>
      </c>
    </row>
    <row r="7" spans="1:8" ht="15.75">
      <c r="A7" s="14" t="s">
        <v>10</v>
      </c>
      <c r="B7" s="15" t="s">
        <v>16</v>
      </c>
      <c r="C7" s="16"/>
      <c r="D7" s="16"/>
      <c r="E7" s="17"/>
      <c r="F7" s="17"/>
      <c r="G7" s="17"/>
      <c r="H7" s="18"/>
    </row>
    <row r="8" spans="1:8" ht="15">
      <c r="A8" s="19">
        <v>1.1</v>
      </c>
      <c r="B8" t="s">
        <v>18</v>
      </c>
      <c r="C8" s="3">
        <v>2</v>
      </c>
      <c r="D8" s="3">
        <v>4</v>
      </c>
      <c r="E8" s="20">
        <v>4000</v>
      </c>
      <c r="F8" s="20">
        <f>E8*D8</f>
        <v>16000</v>
      </c>
      <c r="G8" s="20"/>
      <c r="H8" s="21">
        <f>F8-G8</f>
        <v>16000</v>
      </c>
    </row>
    <row r="9" spans="1:8" ht="15">
      <c r="A9" s="19">
        <v>1.2</v>
      </c>
      <c r="B9" s="2" t="s">
        <v>19</v>
      </c>
      <c r="C9" s="3">
        <v>1</v>
      </c>
      <c r="D9" s="3">
        <v>4</v>
      </c>
      <c r="E9" s="20">
        <v>4500</v>
      </c>
      <c r="F9" s="20">
        <f>E9*D9</f>
        <v>18000</v>
      </c>
      <c r="G9" s="20"/>
      <c r="H9" s="21">
        <f>F9-G9</f>
        <v>18000</v>
      </c>
    </row>
    <row r="10" spans="1:8" ht="15">
      <c r="A10" s="19">
        <v>1.3</v>
      </c>
      <c r="B10" s="2" t="s">
        <v>13</v>
      </c>
      <c r="C10" s="3">
        <v>1</v>
      </c>
      <c r="D10" s="3">
        <v>4</v>
      </c>
      <c r="E10" s="20">
        <v>3000</v>
      </c>
      <c r="F10" s="20">
        <f>E10*D10*C10</f>
        <v>12000</v>
      </c>
      <c r="G10" s="20">
        <v>12000</v>
      </c>
      <c r="H10" s="21">
        <f>F10-G10</f>
        <v>0</v>
      </c>
    </row>
    <row r="11" spans="1:8" ht="15">
      <c r="A11" s="19"/>
      <c r="B11" s="2" t="s">
        <v>0</v>
      </c>
      <c r="C11" s="3">
        <v>1</v>
      </c>
      <c r="D11" s="3">
        <v>4</v>
      </c>
      <c r="E11" s="20">
        <v>10000</v>
      </c>
      <c r="F11" s="20">
        <v>40000</v>
      </c>
      <c r="G11" s="20">
        <v>40000</v>
      </c>
      <c r="H11" s="21">
        <v>0</v>
      </c>
    </row>
    <row r="12" spans="1:8" ht="15.75">
      <c r="A12" s="68" t="s">
        <v>14</v>
      </c>
      <c r="B12" s="69"/>
      <c r="C12" s="22"/>
      <c r="D12" s="23"/>
      <c r="E12" s="24"/>
      <c r="F12" s="34">
        <f>SUM(F8:F11)</f>
        <v>86000</v>
      </c>
      <c r="G12" s="25">
        <f>SUM(G10:G11)</f>
        <v>52000</v>
      </c>
      <c r="H12" s="25">
        <f>SUM(H7:H11)</f>
        <v>34000</v>
      </c>
    </row>
    <row r="13" spans="1:8" ht="15.75">
      <c r="A13" s="19" t="s">
        <v>9</v>
      </c>
      <c r="B13" s="1" t="s">
        <v>17</v>
      </c>
      <c r="C13" s="3"/>
      <c r="D13" s="2"/>
      <c r="E13" s="20"/>
      <c r="F13" s="20"/>
      <c r="G13" s="20"/>
      <c r="H13" s="21"/>
    </row>
    <row r="14" spans="1:8" ht="15.75">
      <c r="A14" s="19"/>
      <c r="B14" s="1" t="s">
        <v>41</v>
      </c>
      <c r="C14" s="3">
        <v>1</v>
      </c>
      <c r="D14" s="2">
        <v>1</v>
      </c>
      <c r="E14" s="20">
        <v>10000</v>
      </c>
      <c r="F14" s="20">
        <v>10000</v>
      </c>
      <c r="G14" s="20">
        <v>0</v>
      </c>
      <c r="H14" s="21">
        <v>10000</v>
      </c>
    </row>
    <row r="15" spans="1:8" ht="15">
      <c r="A15" s="19">
        <v>2.1</v>
      </c>
      <c r="B15" s="2" t="s">
        <v>21</v>
      </c>
      <c r="C15" s="3">
        <v>10</v>
      </c>
      <c r="D15" s="3"/>
      <c r="E15" s="20">
        <v>2000</v>
      </c>
      <c r="F15" s="20">
        <v>20000</v>
      </c>
      <c r="G15" s="20">
        <v>0</v>
      </c>
      <c r="H15" s="21">
        <v>20000</v>
      </c>
    </row>
    <row r="16" spans="1:8" ht="15">
      <c r="A16" s="19">
        <v>2.2</v>
      </c>
      <c r="B16" s="2" t="s">
        <v>22</v>
      </c>
      <c r="C16" s="3">
        <v>10</v>
      </c>
      <c r="D16" s="3"/>
      <c r="E16" s="20">
        <v>2100</v>
      </c>
      <c r="F16" s="20">
        <f>H16</f>
        <v>21000</v>
      </c>
      <c r="G16" s="20">
        <v>0</v>
      </c>
      <c r="H16" s="21">
        <v>21000</v>
      </c>
    </row>
    <row r="17" spans="1:8" ht="15">
      <c r="A17" s="26">
        <v>2.3</v>
      </c>
      <c r="B17" s="4" t="s">
        <v>23</v>
      </c>
      <c r="C17" s="3">
        <v>10</v>
      </c>
      <c r="D17" s="3"/>
      <c r="E17" s="20">
        <v>2000</v>
      </c>
      <c r="F17" s="20">
        <f>E17*C17</f>
        <v>20000</v>
      </c>
      <c r="G17" s="20">
        <v>0</v>
      </c>
      <c r="H17" s="21">
        <v>20000</v>
      </c>
    </row>
    <row r="18" spans="1:8" ht="15">
      <c r="A18" s="19">
        <v>2.4</v>
      </c>
      <c r="B18" s="2" t="s">
        <v>24</v>
      </c>
      <c r="C18" s="3"/>
      <c r="D18" s="2">
        <v>1</v>
      </c>
      <c r="E18" s="20">
        <v>3000</v>
      </c>
      <c r="F18" s="20">
        <v>3000</v>
      </c>
      <c r="G18" s="20">
        <v>0</v>
      </c>
      <c r="H18" s="21">
        <v>3000</v>
      </c>
    </row>
    <row r="19" spans="1:8" ht="15">
      <c r="A19" s="19">
        <v>2.5</v>
      </c>
      <c r="B19" s="2" t="s">
        <v>25</v>
      </c>
      <c r="C19" s="2">
        <v>1</v>
      </c>
      <c r="D19" s="2">
        <v>1</v>
      </c>
      <c r="E19" s="20">
        <v>5000</v>
      </c>
      <c r="F19" s="20">
        <f>E19*D19</f>
        <v>5000</v>
      </c>
      <c r="G19" s="20">
        <v>0</v>
      </c>
      <c r="H19" s="21">
        <f>D19*E19</f>
        <v>5000</v>
      </c>
    </row>
    <row r="20" spans="1:8" ht="15">
      <c r="A20" s="19">
        <v>2.6</v>
      </c>
      <c r="B20" s="37" t="s">
        <v>26</v>
      </c>
      <c r="C20" s="37"/>
      <c r="D20" s="37">
        <v>1</v>
      </c>
      <c r="E20" s="38">
        <v>600</v>
      </c>
      <c r="F20" s="38">
        <v>3000</v>
      </c>
      <c r="G20" s="38">
        <v>0</v>
      </c>
      <c r="H20" s="39">
        <v>3000</v>
      </c>
    </row>
    <row r="21" spans="1:8" ht="15">
      <c r="A21" s="19">
        <v>2.7</v>
      </c>
      <c r="B21" s="2" t="s">
        <v>27</v>
      </c>
      <c r="C21" s="2">
        <v>20</v>
      </c>
      <c r="D21" s="2">
        <v>1</v>
      </c>
      <c r="E21" s="20">
        <v>100</v>
      </c>
      <c r="F21" s="20">
        <f aca="true" t="shared" si="0" ref="F21:F26">E21*D21*C21</f>
        <v>2000</v>
      </c>
      <c r="G21" s="20">
        <v>0</v>
      </c>
      <c r="H21" s="21">
        <v>2000</v>
      </c>
    </row>
    <row r="22" spans="1:8" ht="15">
      <c r="A22" s="19">
        <v>2.8</v>
      </c>
      <c r="B22" s="2" t="s">
        <v>28</v>
      </c>
      <c r="C22" s="2">
        <v>20</v>
      </c>
      <c r="D22" s="2">
        <v>1</v>
      </c>
      <c r="E22" s="20">
        <v>100</v>
      </c>
      <c r="F22" s="20">
        <f t="shared" si="0"/>
        <v>2000</v>
      </c>
      <c r="G22" s="20">
        <v>0</v>
      </c>
      <c r="H22" s="21">
        <v>2000</v>
      </c>
    </row>
    <row r="23" spans="1:8" ht="15">
      <c r="A23" s="19">
        <v>2.9</v>
      </c>
      <c r="B23" s="2" t="s">
        <v>29</v>
      </c>
      <c r="C23" s="2">
        <v>20</v>
      </c>
      <c r="D23" s="2">
        <v>1</v>
      </c>
      <c r="E23" s="20">
        <v>200</v>
      </c>
      <c r="F23" s="20">
        <f t="shared" si="0"/>
        <v>4000</v>
      </c>
      <c r="G23" s="20">
        <v>0</v>
      </c>
      <c r="H23" s="21">
        <v>4000</v>
      </c>
    </row>
    <row r="24" spans="1:8" ht="15">
      <c r="A24" s="36">
        <v>2.1</v>
      </c>
      <c r="B24" s="2" t="s">
        <v>30</v>
      </c>
      <c r="C24" s="2">
        <v>4</v>
      </c>
      <c r="D24" s="2">
        <v>1</v>
      </c>
      <c r="E24" s="20">
        <v>500</v>
      </c>
      <c r="F24" s="20">
        <f t="shared" si="0"/>
        <v>2000</v>
      </c>
      <c r="G24" s="20">
        <v>0</v>
      </c>
      <c r="H24" s="21">
        <f>C24*D24*E24</f>
        <v>2000</v>
      </c>
    </row>
    <row r="25" spans="1:8" ht="15">
      <c r="A25" s="19">
        <v>2.11</v>
      </c>
      <c r="B25" s="37" t="s">
        <v>31</v>
      </c>
      <c r="C25" s="37">
        <v>20</v>
      </c>
      <c r="D25" s="37">
        <v>1</v>
      </c>
      <c r="E25" s="38">
        <v>50</v>
      </c>
      <c r="F25" s="38">
        <f t="shared" si="0"/>
        <v>1000</v>
      </c>
      <c r="G25" s="38">
        <v>0</v>
      </c>
      <c r="H25" s="39">
        <f>C25*D25*E25</f>
        <v>1000</v>
      </c>
    </row>
    <row r="26" spans="1:8" ht="15">
      <c r="A26" s="19">
        <v>2.12</v>
      </c>
      <c r="B26" s="2" t="s">
        <v>32</v>
      </c>
      <c r="C26" s="5">
        <v>4</v>
      </c>
      <c r="D26" s="2">
        <v>1</v>
      </c>
      <c r="E26" s="20">
        <v>500</v>
      </c>
      <c r="F26" s="20">
        <f t="shared" si="0"/>
        <v>2000</v>
      </c>
      <c r="G26" s="20">
        <v>0</v>
      </c>
      <c r="H26" s="21">
        <f>C26*D26*E26</f>
        <v>2000</v>
      </c>
    </row>
    <row r="27" spans="1:8" ht="15.75">
      <c r="A27" s="68" t="s">
        <v>14</v>
      </c>
      <c r="B27" s="69"/>
      <c r="C27" s="22"/>
      <c r="D27" s="23"/>
      <c r="E27" s="24"/>
      <c r="F27" s="34">
        <f>SUM(F15:F26)</f>
        <v>85000</v>
      </c>
      <c r="G27" s="25">
        <f>SUM(G15:G26)</f>
        <v>0</v>
      </c>
      <c r="H27" s="25">
        <f>SUM(H13:H26)</f>
        <v>95000</v>
      </c>
    </row>
    <row r="28" spans="1:8" ht="15.75">
      <c r="A28" s="19" t="s">
        <v>11</v>
      </c>
      <c r="B28" s="1" t="s">
        <v>1</v>
      </c>
      <c r="C28" s="2"/>
      <c r="D28" s="2"/>
      <c r="E28" s="20"/>
      <c r="F28" s="20"/>
      <c r="G28" s="20"/>
      <c r="H28" s="21"/>
    </row>
    <row r="29" spans="1:8" ht="15">
      <c r="A29" s="19">
        <v>5.1</v>
      </c>
      <c r="B29" s="2" t="s">
        <v>33</v>
      </c>
      <c r="C29" s="2">
        <v>1</v>
      </c>
      <c r="D29" s="6">
        <v>12</v>
      </c>
      <c r="E29" s="20">
        <v>42000</v>
      </c>
      <c r="F29" s="20">
        <v>42000</v>
      </c>
      <c r="G29" s="20">
        <v>42000</v>
      </c>
      <c r="H29" s="21">
        <v>0</v>
      </c>
    </row>
    <row r="30" spans="1:8" ht="15">
      <c r="A30" s="19">
        <v>5.2</v>
      </c>
      <c r="B30" s="2" t="s">
        <v>34</v>
      </c>
      <c r="C30" s="2">
        <v>1</v>
      </c>
      <c r="D30" s="6">
        <v>1</v>
      </c>
      <c r="E30" s="20">
        <v>15000</v>
      </c>
      <c r="F30" s="20">
        <f>D30*E30</f>
        <v>15000</v>
      </c>
      <c r="G30" s="20">
        <v>15000</v>
      </c>
      <c r="H30" s="21">
        <v>0</v>
      </c>
    </row>
    <row r="31" spans="1:9" ht="15">
      <c r="A31" s="56">
        <v>5.3</v>
      </c>
      <c r="B31" s="57" t="s">
        <v>35</v>
      </c>
      <c r="C31" s="57">
        <v>2</v>
      </c>
      <c r="D31" s="58">
        <v>2</v>
      </c>
      <c r="E31" s="59">
        <v>3000</v>
      </c>
      <c r="F31" s="59">
        <f>E31*D31</f>
        <v>6000</v>
      </c>
      <c r="G31" s="59">
        <v>0</v>
      </c>
      <c r="H31" s="60">
        <v>6000</v>
      </c>
      <c r="I31" t="s">
        <v>48</v>
      </c>
    </row>
    <row r="32" spans="1:8" ht="15">
      <c r="A32" s="19">
        <v>5.4</v>
      </c>
      <c r="B32" s="2" t="s">
        <v>36</v>
      </c>
      <c r="C32" s="2">
        <v>2</v>
      </c>
      <c r="D32" s="6">
        <v>2</v>
      </c>
      <c r="E32" s="20">
        <v>10000</v>
      </c>
      <c r="F32" s="20">
        <f>E32*D32</f>
        <v>20000</v>
      </c>
      <c r="G32" s="20">
        <v>20000</v>
      </c>
      <c r="H32" s="21">
        <v>0</v>
      </c>
    </row>
    <row r="33" spans="1:9" ht="15">
      <c r="A33" s="56">
        <v>5.5</v>
      </c>
      <c r="B33" s="57" t="s">
        <v>37</v>
      </c>
      <c r="C33" s="57">
        <v>1</v>
      </c>
      <c r="D33" s="58">
        <v>4</v>
      </c>
      <c r="E33" s="59">
        <v>5000</v>
      </c>
      <c r="F33" s="59">
        <f>E33*D33</f>
        <v>20000</v>
      </c>
      <c r="G33" s="59">
        <v>20000</v>
      </c>
      <c r="H33" s="60">
        <v>0</v>
      </c>
      <c r="I33" t="s">
        <v>47</v>
      </c>
    </row>
    <row r="34" spans="1:8" ht="15">
      <c r="A34" s="27"/>
      <c r="B34" s="28" t="s">
        <v>38</v>
      </c>
      <c r="C34" s="2">
        <v>2</v>
      </c>
      <c r="D34" s="6"/>
      <c r="E34" s="20">
        <v>500</v>
      </c>
      <c r="F34" s="20">
        <v>1000</v>
      </c>
      <c r="G34" s="33">
        <v>0</v>
      </c>
      <c r="H34" s="20">
        <f>F34</f>
        <v>1000</v>
      </c>
    </row>
    <row r="35" spans="1:9" ht="15">
      <c r="A35" s="61">
        <v>5.7</v>
      </c>
      <c r="B35" s="62" t="s">
        <v>15</v>
      </c>
      <c r="C35" s="57">
        <v>1</v>
      </c>
      <c r="D35" s="58">
        <v>4</v>
      </c>
      <c r="E35" s="59">
        <v>750</v>
      </c>
      <c r="F35" s="59">
        <v>3000</v>
      </c>
      <c r="G35" s="59">
        <v>0</v>
      </c>
      <c r="H35" s="60">
        <v>3000</v>
      </c>
      <c r="I35" t="s">
        <v>49</v>
      </c>
    </row>
    <row r="36" spans="1:8" ht="15.75">
      <c r="A36" s="68" t="s">
        <v>14</v>
      </c>
      <c r="B36" s="69"/>
      <c r="C36" s="22"/>
      <c r="D36" s="23"/>
      <c r="E36" s="24"/>
      <c r="F36" s="34">
        <f>SUM(F29:F35)</f>
        <v>107000</v>
      </c>
      <c r="G36" s="25">
        <f>SUM(G29:G35)</f>
        <v>97000</v>
      </c>
      <c r="H36" s="25">
        <f>SUM(H29:H35)</f>
        <v>10000</v>
      </c>
    </row>
    <row r="37" spans="1:8" ht="15.75">
      <c r="A37" s="68" t="s">
        <v>12</v>
      </c>
      <c r="B37" s="69"/>
      <c r="C37" s="22"/>
      <c r="D37" s="23"/>
      <c r="E37" s="24"/>
      <c r="F37" s="34">
        <f>SUM(F36+F27+F12)</f>
        <v>278000</v>
      </c>
      <c r="G37" s="25">
        <f>SUM(G36+G27+G12)</f>
        <v>149000</v>
      </c>
      <c r="H37" s="25">
        <f>SUM(H36+H27+H12)</f>
        <v>139000</v>
      </c>
    </row>
    <row r="38" spans="1:8" ht="15.75">
      <c r="A38" s="19"/>
      <c r="B38" s="2" t="s">
        <v>2</v>
      </c>
      <c r="C38" s="2"/>
      <c r="D38" s="2"/>
      <c r="E38" s="20"/>
      <c r="F38" s="20">
        <v>0</v>
      </c>
      <c r="G38" s="20">
        <v>0</v>
      </c>
      <c r="H38" s="29">
        <v>0</v>
      </c>
    </row>
    <row r="39" spans="1:8" ht="16.5" customHeight="1" thickBot="1">
      <c r="A39" s="70" t="s">
        <v>3</v>
      </c>
      <c r="B39" s="71"/>
      <c r="C39" s="30"/>
      <c r="D39" s="30"/>
      <c r="E39" s="31"/>
      <c r="F39" s="40">
        <f>SUM(F37:F38)</f>
        <v>278000</v>
      </c>
      <c r="G39" s="32">
        <f>G37</f>
        <v>149000</v>
      </c>
      <c r="H39" s="41">
        <f>SUM(H37:H38)</f>
        <v>139000</v>
      </c>
    </row>
    <row r="40" ht="12.75">
      <c r="H40" s="9"/>
    </row>
    <row r="41" spans="2:8" ht="12.75" customHeight="1">
      <c r="B41" s="72"/>
      <c r="C41" s="72"/>
      <c r="D41" s="72"/>
      <c r="E41" s="72"/>
      <c r="F41" s="72"/>
      <c r="G41" s="72"/>
      <c r="H41" s="72"/>
    </row>
    <row r="42" spans="2:8" ht="12.75">
      <c r="B42" s="72"/>
      <c r="C42" s="72"/>
      <c r="D42" s="72"/>
      <c r="E42" s="72"/>
      <c r="F42" s="72"/>
      <c r="G42" s="72"/>
      <c r="H42" s="72"/>
    </row>
  </sheetData>
  <mergeCells count="8">
    <mergeCell ref="A36:B36"/>
    <mergeCell ref="A37:B37"/>
    <mergeCell ref="A39:B39"/>
    <mergeCell ref="B41:H42"/>
    <mergeCell ref="A2:H2"/>
    <mergeCell ref="A3:H3"/>
    <mergeCell ref="A12:B12"/>
    <mergeCell ref="A27:B27"/>
  </mergeCells>
  <printOptions/>
  <pageMargins left="0.75" right="0.75" top="1" bottom="1.47" header="0.5" footer="0.5"/>
  <pageSetup horizontalDpi="600" verticalDpi="600" orientation="portrait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9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42.8515625" style="0" customWidth="1"/>
    <col min="4" max="6" width="12.7109375" style="0" customWidth="1"/>
  </cols>
  <sheetData>
    <row r="2" ht="12.75">
      <c r="B2" s="42" t="s">
        <v>72</v>
      </c>
    </row>
    <row r="4" spans="2:6" ht="12.75">
      <c r="B4" s="63" t="s">
        <v>51</v>
      </c>
      <c r="C4" s="43" t="s">
        <v>50</v>
      </c>
      <c r="D4" s="44" t="s">
        <v>42</v>
      </c>
      <c r="E4" s="44" t="s">
        <v>7</v>
      </c>
      <c r="F4" s="44" t="s">
        <v>43</v>
      </c>
    </row>
    <row r="5" spans="2:6" ht="12.75">
      <c r="B5" s="63">
        <v>1</v>
      </c>
      <c r="C5" t="s">
        <v>58</v>
      </c>
      <c r="D5" s="53">
        <v>8</v>
      </c>
      <c r="E5" s="53">
        <v>1000</v>
      </c>
      <c r="F5" s="45">
        <f>+D5*E5</f>
        <v>8000</v>
      </c>
    </row>
    <row r="6" spans="2:6" ht="12.75">
      <c r="B6" s="63">
        <f>+B5+1</f>
        <v>2</v>
      </c>
      <c r="C6" t="s">
        <v>59</v>
      </c>
      <c r="D6" s="53">
        <v>2</v>
      </c>
      <c r="E6" s="53">
        <v>3000</v>
      </c>
      <c r="F6" s="45">
        <f aca="true" t="shared" si="0" ref="F6:F18">+D6*E6</f>
        <v>6000</v>
      </c>
    </row>
    <row r="7" spans="2:6" ht="12.75">
      <c r="B7" s="63">
        <f>+B6+1</f>
        <v>3</v>
      </c>
      <c r="C7" t="s">
        <v>60</v>
      </c>
      <c r="D7" s="53">
        <v>7</v>
      </c>
      <c r="E7" s="53">
        <v>2000</v>
      </c>
      <c r="F7" s="45">
        <f t="shared" si="0"/>
        <v>14000</v>
      </c>
    </row>
    <row r="8" spans="2:6" ht="12.75">
      <c r="B8" s="63">
        <f aca="true" t="shared" si="1" ref="B8:B18">+B7+1</f>
        <v>4</v>
      </c>
      <c r="C8" t="s">
        <v>61</v>
      </c>
      <c r="D8" s="53">
        <v>40</v>
      </c>
      <c r="E8" s="53">
        <v>75</v>
      </c>
      <c r="F8" s="45">
        <f t="shared" si="0"/>
        <v>3000</v>
      </c>
    </row>
    <row r="9" spans="2:6" ht="12.75">
      <c r="B9" s="63">
        <f t="shared" si="1"/>
        <v>5</v>
      </c>
      <c r="C9" t="s">
        <v>62</v>
      </c>
      <c r="D9" s="53">
        <v>60</v>
      </c>
      <c r="E9" s="53">
        <v>200</v>
      </c>
      <c r="F9" s="45">
        <f t="shared" si="0"/>
        <v>12000</v>
      </c>
    </row>
    <row r="10" spans="2:6" ht="12.75">
      <c r="B10" s="63">
        <f t="shared" si="1"/>
        <v>6</v>
      </c>
      <c r="C10" t="s">
        <v>63</v>
      </c>
      <c r="D10" s="53">
        <v>4</v>
      </c>
      <c r="E10" s="53">
        <v>1000</v>
      </c>
      <c r="F10" s="45">
        <f t="shared" si="0"/>
        <v>4000</v>
      </c>
    </row>
    <row r="11" spans="2:6" ht="12.75">
      <c r="B11" s="63">
        <f t="shared" si="1"/>
        <v>7</v>
      </c>
      <c r="C11" t="s">
        <v>64</v>
      </c>
      <c r="D11" s="53">
        <v>2000</v>
      </c>
      <c r="E11" s="53">
        <v>5</v>
      </c>
      <c r="F11" s="45">
        <f t="shared" si="0"/>
        <v>10000</v>
      </c>
    </row>
    <row r="12" spans="2:6" ht="12.75">
      <c r="B12" s="63">
        <f t="shared" si="1"/>
        <v>8</v>
      </c>
      <c r="C12" t="s">
        <v>65</v>
      </c>
      <c r="D12" s="53">
        <v>10</v>
      </c>
      <c r="E12" s="53">
        <v>200</v>
      </c>
      <c r="F12" s="45">
        <f t="shared" si="0"/>
        <v>2000</v>
      </c>
    </row>
    <row r="13" spans="2:6" ht="12.75">
      <c r="B13" s="63">
        <f t="shared" si="1"/>
        <v>9</v>
      </c>
      <c r="C13" t="s">
        <v>66</v>
      </c>
      <c r="D13" s="53">
        <v>40</v>
      </c>
      <c r="E13" s="53">
        <v>150</v>
      </c>
      <c r="F13" s="45">
        <f t="shared" si="0"/>
        <v>6000</v>
      </c>
    </row>
    <row r="14" spans="2:6" ht="12.75">
      <c r="B14" s="63">
        <f t="shared" si="1"/>
        <v>10</v>
      </c>
      <c r="C14" t="s">
        <v>67</v>
      </c>
      <c r="D14" s="53">
        <v>2</v>
      </c>
      <c r="E14" s="53">
        <v>3000</v>
      </c>
      <c r="F14" s="45">
        <f t="shared" si="0"/>
        <v>6000</v>
      </c>
    </row>
    <row r="15" spans="2:6" ht="12.75">
      <c r="B15" s="63">
        <f t="shared" si="1"/>
        <v>11</v>
      </c>
      <c r="C15" t="s">
        <v>68</v>
      </c>
      <c r="D15" s="53">
        <v>4</v>
      </c>
      <c r="E15" s="53">
        <v>1000</v>
      </c>
      <c r="F15" s="45">
        <f t="shared" si="0"/>
        <v>4000</v>
      </c>
    </row>
    <row r="16" spans="2:6" ht="12.75">
      <c r="B16" s="63">
        <f t="shared" si="1"/>
        <v>12</v>
      </c>
      <c r="C16" t="s">
        <v>69</v>
      </c>
      <c r="D16" s="53">
        <v>1</v>
      </c>
      <c r="E16" s="53">
        <v>6000</v>
      </c>
      <c r="F16" s="45">
        <f t="shared" si="0"/>
        <v>6000</v>
      </c>
    </row>
    <row r="17" spans="2:6" ht="12.75">
      <c r="B17" s="63">
        <f t="shared" si="1"/>
        <v>13</v>
      </c>
      <c r="C17" t="s">
        <v>70</v>
      </c>
      <c r="D17" s="53">
        <v>1</v>
      </c>
      <c r="E17" s="53">
        <v>2000</v>
      </c>
      <c r="F17" s="45">
        <f t="shared" si="0"/>
        <v>2000</v>
      </c>
    </row>
    <row r="18" spans="2:6" ht="12.75">
      <c r="B18" s="63">
        <f t="shared" si="1"/>
        <v>14</v>
      </c>
      <c r="C18" t="s">
        <v>71</v>
      </c>
      <c r="D18" s="53">
        <v>1</v>
      </c>
      <c r="E18" s="53">
        <v>7000</v>
      </c>
      <c r="F18" s="45">
        <f t="shared" si="0"/>
        <v>7000</v>
      </c>
    </row>
    <row r="20" spans="3:6" ht="12.75">
      <c r="C20" s="64" t="s">
        <v>45</v>
      </c>
      <c r="D20" s="64" t="s">
        <v>46</v>
      </c>
      <c r="E20" s="64" t="s">
        <v>46</v>
      </c>
      <c r="F20" s="65">
        <f>SUM(F5:F18)</f>
        <v>90000</v>
      </c>
    </row>
    <row r="22" ht="12.75">
      <c r="B22" s="42" t="s">
        <v>75</v>
      </c>
    </row>
    <row r="24" spans="2:6" ht="12.75">
      <c r="B24" s="63" t="s">
        <v>51</v>
      </c>
      <c r="C24" s="43" t="s">
        <v>76</v>
      </c>
      <c r="D24" s="44" t="s">
        <v>42</v>
      </c>
      <c r="E24" s="44" t="s">
        <v>7</v>
      </c>
      <c r="F24" s="44" t="s">
        <v>43</v>
      </c>
    </row>
    <row r="25" spans="2:6" ht="12.75">
      <c r="B25" s="63">
        <v>1</v>
      </c>
      <c r="C25" t="s">
        <v>52</v>
      </c>
      <c r="D25" s="53">
        <v>12</v>
      </c>
      <c r="E25" s="53">
        <v>5520</v>
      </c>
      <c r="F25" s="45">
        <f>+D25*E25</f>
        <v>66240</v>
      </c>
    </row>
    <row r="26" spans="2:6" ht="12.75">
      <c r="B26" s="63">
        <f>+B25+1</f>
        <v>2</v>
      </c>
      <c r="C26" t="s">
        <v>53</v>
      </c>
      <c r="D26" s="53">
        <v>24</v>
      </c>
      <c r="E26" s="53">
        <v>4000</v>
      </c>
      <c r="F26" s="45">
        <f>+D26*E26</f>
        <v>96000</v>
      </c>
    </row>
    <row r="27" spans="2:6" ht="12.75">
      <c r="B27" s="63"/>
      <c r="C27" s="46" t="s">
        <v>44</v>
      </c>
      <c r="D27" s="47"/>
      <c r="E27" s="47"/>
      <c r="F27" s="48">
        <f>SUM(F25:F26)</f>
        <v>162240</v>
      </c>
    </row>
    <row r="28" spans="2:6" ht="12.75">
      <c r="B28" s="63"/>
      <c r="D28" s="49"/>
      <c r="E28" s="49"/>
      <c r="F28" s="49"/>
    </row>
    <row r="29" spans="2:6" ht="12.75">
      <c r="B29" s="63"/>
      <c r="C29" s="43" t="s">
        <v>77</v>
      </c>
      <c r="D29" s="44" t="s">
        <v>42</v>
      </c>
      <c r="E29" s="44" t="s">
        <v>7</v>
      </c>
      <c r="F29" s="44" t="s">
        <v>43</v>
      </c>
    </row>
    <row r="30" spans="2:6" ht="12.75">
      <c r="B30" s="63">
        <f>B26+1</f>
        <v>3</v>
      </c>
      <c r="C30" t="s">
        <v>54</v>
      </c>
      <c r="D30" s="55">
        <v>1</v>
      </c>
      <c r="E30" s="55">
        <v>90000</v>
      </c>
      <c r="F30" s="45">
        <f>+D30*E30</f>
        <v>90000</v>
      </c>
    </row>
    <row r="31" spans="2:6" ht="12.75">
      <c r="B31" s="63">
        <f>+B30+1</f>
        <v>4</v>
      </c>
      <c r="C31" t="s">
        <v>55</v>
      </c>
      <c r="D31" s="55">
        <v>1</v>
      </c>
      <c r="E31" s="55">
        <v>40000</v>
      </c>
      <c r="F31" s="45">
        <f>+D31*E31</f>
        <v>40000</v>
      </c>
    </row>
    <row r="32" spans="2:6" ht="12.75">
      <c r="B32" s="63">
        <f>+B31+1</f>
        <v>5</v>
      </c>
      <c r="C32" t="s">
        <v>56</v>
      </c>
      <c r="D32" s="55">
        <v>1</v>
      </c>
      <c r="E32" s="55">
        <v>7000</v>
      </c>
      <c r="F32" s="45">
        <f>+D32*E32</f>
        <v>7000</v>
      </c>
    </row>
    <row r="33" spans="2:6" ht="12.75">
      <c r="B33" s="63">
        <f>+B32+1</f>
        <v>6</v>
      </c>
      <c r="C33" t="s">
        <v>57</v>
      </c>
      <c r="D33" s="55">
        <v>1</v>
      </c>
      <c r="E33" s="55">
        <v>32000</v>
      </c>
      <c r="F33" s="45">
        <f>+D33*E33</f>
        <v>32000</v>
      </c>
    </row>
    <row r="34" spans="2:6" ht="12.75">
      <c r="B34" s="63"/>
      <c r="C34" s="46" t="s">
        <v>44</v>
      </c>
      <c r="D34" s="50"/>
      <c r="E34" s="50"/>
      <c r="F34" s="51">
        <f>SUM(F30:F33)</f>
        <v>169000</v>
      </c>
    </row>
    <row r="35" spans="2:6" ht="12.75">
      <c r="B35" s="63"/>
      <c r="D35" s="52"/>
      <c r="E35" s="52"/>
      <c r="F35" s="52"/>
    </row>
    <row r="36" spans="3:6" ht="12.75">
      <c r="C36" s="64" t="s">
        <v>45</v>
      </c>
      <c r="D36" s="64" t="s">
        <v>46</v>
      </c>
      <c r="E36" s="64" t="s">
        <v>46</v>
      </c>
      <c r="F36" s="65">
        <f>+F27+F34</f>
        <v>331240</v>
      </c>
    </row>
    <row r="38" ht="14.25" customHeight="1">
      <c r="B38" t="s">
        <v>73</v>
      </c>
    </row>
    <row r="39" spans="2:6" ht="29.25" customHeight="1">
      <c r="B39" s="73" t="s">
        <v>74</v>
      </c>
      <c r="C39" s="73"/>
      <c r="D39" s="73"/>
      <c r="E39" s="73"/>
      <c r="F39" s="73"/>
    </row>
  </sheetData>
  <mergeCells count="1">
    <mergeCell ref="B39:F3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Nabeel Hasnain</cp:lastModifiedBy>
  <cp:lastPrinted>2008-11-19T10:42:02Z</cp:lastPrinted>
  <dcterms:created xsi:type="dcterms:W3CDTF">2008-09-05T04:47:42Z</dcterms:created>
  <dcterms:modified xsi:type="dcterms:W3CDTF">2009-05-11T00:05:18Z</dcterms:modified>
  <cp:category/>
  <cp:version/>
  <cp:contentType/>
  <cp:contentStatus/>
</cp:coreProperties>
</file>